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/chart3.xml" ContentType="application/vnd.openxmlformats-officedocument.drawingml.chart+xml"/>
  <Default Extension="jpeg" ContentType="image/jpeg"/>
  <Override PartName="/xl/worksheets/sheet1.xml" ContentType="application/vnd.openxmlformats-officedocument.spreadsheetml.worksheet+xml"/>
  <Override PartName="/xl/workbook.xml" ContentType="application/vnd.openxmlformats-officedocument.spreadsheetml.sheet.main+xml"/>
  <Default Extension="xml" ContentType="application/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0280" yWindow="-3740" windowWidth="21100" windowHeight="13000" tabRatio="500" activeTab="1"/>
  </bookViews>
  <sheets>
    <sheet name="EF1" sheetId="1" r:id="rId1"/>
    <sheet name="PE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" i="1"/>
  <c r="H4"/>
  <c r="G6"/>
  <c r="H6"/>
  <c r="G8"/>
  <c r="H8"/>
  <c r="G10"/>
  <c r="H10"/>
  <c r="G12"/>
  <c r="H12"/>
  <c r="G14"/>
  <c r="H14"/>
  <c r="G16"/>
  <c r="H16"/>
  <c r="G18"/>
  <c r="H18"/>
  <c r="G20"/>
  <c r="H20"/>
  <c r="G22"/>
  <c r="H22"/>
  <c r="G24"/>
  <c r="H24"/>
  <c r="G26"/>
  <c r="H26"/>
  <c r="G28"/>
  <c r="H28"/>
  <c r="G30"/>
  <c r="H30"/>
  <c r="G32"/>
  <c r="H32"/>
  <c r="F2"/>
  <c r="G2"/>
  <c r="H2"/>
  <c r="G18" i="2"/>
  <c r="H18"/>
  <c r="J18"/>
  <c r="G20"/>
  <c r="H20"/>
  <c r="J20"/>
  <c r="G22"/>
  <c r="H22"/>
  <c r="J22"/>
  <c r="G24"/>
  <c r="H24"/>
  <c r="J24"/>
  <c r="G26"/>
  <c r="H26"/>
  <c r="J26"/>
  <c r="G28"/>
  <c r="H28"/>
  <c r="J28"/>
  <c r="G30"/>
  <c r="H30"/>
  <c r="J30"/>
  <c r="G32"/>
  <c r="H32"/>
  <c r="J32"/>
  <c r="J36"/>
  <c r="F2"/>
  <c r="G2"/>
  <c r="H2"/>
  <c r="J2"/>
  <c r="G4"/>
  <c r="H4"/>
  <c r="J4"/>
  <c r="G6"/>
  <c r="H6"/>
  <c r="J6"/>
  <c r="G8"/>
  <c r="H8"/>
  <c r="J8"/>
  <c r="G10"/>
  <c r="H10"/>
  <c r="J10"/>
  <c r="G12"/>
  <c r="H12"/>
  <c r="J12"/>
  <c r="G14"/>
  <c r="H14"/>
  <c r="J14"/>
  <c r="G16"/>
  <c r="H16"/>
  <c r="J16"/>
  <c r="J35"/>
  <c r="J33"/>
  <c r="J17"/>
</calcChain>
</file>

<file path=xl/sharedStrings.xml><?xml version="1.0" encoding="utf-8"?>
<sst xmlns="http://schemas.openxmlformats.org/spreadsheetml/2006/main" count="358" uniqueCount="154">
  <si>
    <t>Well</t>
  </si>
  <si>
    <t>Efficiency</t>
  </si>
  <si>
    <t>C(t)</t>
  </si>
  <si>
    <t>A1</t>
  </si>
  <si>
    <t>A2</t>
  </si>
  <si>
    <t>A3</t>
  </si>
  <si>
    <t>N/A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</si>
  <si>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</si>
  <si>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</si>
  <si>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</si>
  <si>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</si>
  <si>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</si>
  <si>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</si>
  <si>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</si>
  <si>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</si>
  <si>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</si>
  <si>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</si>
  <si>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</si>
  <si>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</si>
  <si>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</si>
  <si>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</si>
  <si>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</si>
  <si>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</si>
  <si>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</si>
  <si>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</si>
  <si>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</si>
  <si>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</si>
  <si>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</si>
  <si>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</si>
  <si>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</si>
  <si>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</si>
  <si>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</si>
  <si>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</si>
  <si>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</si>
  <si>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</si>
  <si>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</si>
  <si>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</si>
  <si>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</si>
  <si>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</si>
  <si>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</si>
  <si>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</si>
  <si>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</si>
  <si>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</si>
  <si>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</si>
  <si>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</si>
  <si>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</si>
  <si>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</si>
  <si>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</si>
  <si>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</si>
  <si>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</si>
  <si>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</si>
  <si>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</si>
  <si>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</si>
  <si>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</si>
  <si>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</si>
  <si>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</si>
  <si>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</si>
  <si>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</si>
  <si>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</si>
  <si>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</si>
  <si>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</si>
  <si>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</si>
  <si>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</si>
  <si>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</si>
  <si>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</si>
  <si>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</si>
  <si>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</si>
  <si>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</si>
  <si>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</si>
  <si>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</si>
  <si>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</si>
  <si>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</si>
  <si>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</si>
  <si>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</si>
  <si>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</si>
  <si>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</si>
  <si>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</si>
  <si>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</si>
  <si>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</si>
  <si>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</si>
  <si>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</si>
  <si>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</si>
  <si>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</si>
  <si>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</si>
  <si>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</si>
  <si>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</si>
  <si>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</si>
  <si>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</si>
  <si>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</si>
  <si>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</si>
  <si>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</si>
  <si>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</si>
  <si>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</si>
  <si>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</si>
  <si>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</si>
  <si>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</si>
  <si>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</si>
  <si>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</si>
  <si>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</si>
  <si>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</si>
  <si>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CtVg1</t>
    <phoneticPr fontId="1" type="noConversion"/>
  </si>
  <si>
    <t>CtVg2</t>
    <phoneticPr fontId="1" type="noConversion"/>
  </si>
  <si>
    <t>CtVg3</t>
    <phoneticPr fontId="1" type="noConversion"/>
  </si>
  <si>
    <t>CtVg4</t>
    <phoneticPr fontId="1" type="noConversion"/>
  </si>
  <si>
    <t>CtVg5</t>
    <phoneticPr fontId="1" type="noConversion"/>
  </si>
  <si>
    <t>CtVg6</t>
    <phoneticPr fontId="1" type="noConversion"/>
  </si>
  <si>
    <t>CtVg7</t>
    <phoneticPr fontId="1" type="noConversion"/>
  </si>
  <si>
    <t>CtVg8</t>
    <phoneticPr fontId="1" type="noConversion"/>
  </si>
  <si>
    <t>CtC2</t>
  </si>
  <si>
    <t>CtC3</t>
  </si>
  <si>
    <t>CtC4</t>
  </si>
  <si>
    <t>CtC5</t>
  </si>
  <si>
    <t>CtC6</t>
  </si>
  <si>
    <t>CtC7</t>
  </si>
  <si>
    <t>CtC8</t>
  </si>
  <si>
    <t>CtC1</t>
  </si>
  <si>
    <t>Neg1</t>
    <phoneticPr fontId="1" type="noConversion"/>
  </si>
  <si>
    <t>Neg2</t>
    <phoneticPr fontId="1" type="noConversion"/>
  </si>
  <si>
    <t>Neg3</t>
    <phoneticPr fontId="1" type="noConversion"/>
  </si>
  <si>
    <t>Neg4</t>
    <phoneticPr fontId="1" type="noConversion"/>
  </si>
  <si>
    <t>gDNA10</t>
    <phoneticPr fontId="1" type="noConversion"/>
  </si>
  <si>
    <t>gDNA100</t>
    <phoneticPr fontId="1" type="noConversion"/>
  </si>
  <si>
    <t>gDNA1000</t>
    <phoneticPr fontId="1" type="noConversion"/>
  </si>
  <si>
    <t>gDNA10000</t>
    <phoneticPr fontId="1" type="noConversion"/>
  </si>
  <si>
    <t>EF1</t>
    <phoneticPr fontId="1" type="noConversion"/>
  </si>
  <si>
    <t>PE2</t>
    <phoneticPr fontId="1" type="noConversion"/>
  </si>
  <si>
    <t>Gene</t>
    <phoneticPr fontId="1" type="noConversion"/>
  </si>
  <si>
    <t>Sample</t>
    <phoneticPr fontId="1" type="noConversion"/>
  </si>
  <si>
    <t>AER</t>
    <phoneticPr fontId="1" type="noConversion"/>
  </si>
  <si>
    <t>avg. Ct</t>
    <phoneticPr fontId="1" type="noConversion"/>
  </si>
  <si>
    <t>R0 1/((1+AER)^Ct)</t>
    <phoneticPr fontId="1" type="noConversion"/>
  </si>
  <si>
    <t>AER</t>
    <phoneticPr fontId="1" type="noConversion"/>
  </si>
  <si>
    <t>avg Ct</t>
    <phoneticPr fontId="1" type="noConversion"/>
  </si>
  <si>
    <t>R0 1/(1+AER)^Ct</t>
    <phoneticPr fontId="1" type="noConversion"/>
  </si>
  <si>
    <t>EF1 R0</t>
    <phoneticPr fontId="1" type="noConversion"/>
  </si>
  <si>
    <t>Norm R0</t>
    <phoneticPr fontId="1" type="noConversion"/>
  </si>
  <si>
    <t>Control</t>
    <phoneticPr fontId="1" type="noConversion"/>
  </si>
  <si>
    <t>+ Vt</t>
    <phoneticPr fontId="1" type="noConversion"/>
  </si>
  <si>
    <t>CgC1</t>
  </si>
  <si>
    <t>CgC2</t>
  </si>
  <si>
    <t>CgC3</t>
  </si>
  <si>
    <t>CgC4</t>
  </si>
  <si>
    <t>CgC5</t>
  </si>
  <si>
    <t>CgC6</t>
  </si>
  <si>
    <t>CgC7</t>
  </si>
  <si>
    <t>CgC8</t>
  </si>
  <si>
    <t>CgVt1</t>
  </si>
  <si>
    <t>CgVt2</t>
  </si>
  <si>
    <t>CgVt3</t>
  </si>
  <si>
    <t>CgVt4</t>
  </si>
  <si>
    <t>CgVt5</t>
  </si>
  <si>
    <t>CgVt6</t>
  </si>
  <si>
    <t>CgVt7</t>
  </si>
  <si>
    <t>CgVt8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</si>
</sst>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1" xfId="0" applyFill="1" applyBorder="1"/>
    <xf numFmtId="49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cat>
            <c:strRef>
              <c:f>('EF1'!$B$2,'EF1'!$B$4,'EF1'!$B$6,'EF1'!$B$8,'EF1'!$B$10,'EF1'!$B$12,'EF1'!$B$14,'EF1'!$B$16,'EF1'!$B$18,'EF1'!$B$20,'EF1'!$B$22,'EF1'!$B$24,'EF1'!$B$26,'EF1'!$B$28,'EF1'!$B$30,'EF1'!$B$32)</c:f>
              <c:strCache>
                <c:ptCount val="16"/>
                <c:pt idx="0">
                  <c:v>CgC1</c:v>
                </c:pt>
                <c:pt idx="1">
                  <c:v>CgC2</c:v>
                </c:pt>
                <c:pt idx="2">
                  <c:v>CgC3</c:v>
                </c:pt>
                <c:pt idx="3">
                  <c:v>CgC4</c:v>
                </c:pt>
                <c:pt idx="4">
                  <c:v>CgC5</c:v>
                </c:pt>
                <c:pt idx="5">
                  <c:v>CgC6</c:v>
                </c:pt>
                <c:pt idx="6">
                  <c:v>CgC7</c:v>
                </c:pt>
                <c:pt idx="7">
                  <c:v>CgC8</c:v>
                </c:pt>
                <c:pt idx="8">
                  <c:v>CgVt1</c:v>
                </c:pt>
                <c:pt idx="9">
                  <c:v>CgVt2</c:v>
                </c:pt>
                <c:pt idx="10">
                  <c:v>CgVt3</c:v>
                </c:pt>
                <c:pt idx="11">
                  <c:v>CgVt4</c:v>
                </c:pt>
                <c:pt idx="12">
                  <c:v>CgVt5</c:v>
                </c:pt>
                <c:pt idx="13">
                  <c:v>CgVt6</c:v>
                </c:pt>
                <c:pt idx="14">
                  <c:v>CgVt7</c:v>
                </c:pt>
                <c:pt idx="15">
                  <c:v>CgVt8</c:v>
                </c:pt>
              </c:strCache>
            </c:strRef>
          </c:cat>
          <c:val>
            <c:numRef>
              <c:f>('EF1'!$H$2,'EF1'!$H$4,'EF1'!$H$6,'EF1'!$H$8,'EF1'!$H$10,'EF1'!$H$12,'EF1'!$H$14,'EF1'!$H$16,'EF1'!$H$18,'EF1'!$H$20,'EF1'!$H$22,'EF1'!$H$24,'EF1'!$H$26,'EF1'!$H$28,'EF1'!$H$30,'EF1'!$H$32)</c:f>
              <c:numCache>
                <c:formatCode>General</c:formatCode>
                <c:ptCount val="16"/>
                <c:pt idx="0">
                  <c:v>4.16512457791894E-44</c:v>
                </c:pt>
                <c:pt idx="1">
                  <c:v>5.4873230531939E-45</c:v>
                </c:pt>
                <c:pt idx="2">
                  <c:v>1.63330291474474E-43</c:v>
                </c:pt>
                <c:pt idx="3">
                  <c:v>8.83119152212463E-44</c:v>
                </c:pt>
                <c:pt idx="4">
                  <c:v>1.42469815847333E-43</c:v>
                </c:pt>
                <c:pt idx="5">
                  <c:v>3.38506801497705E-43</c:v>
                </c:pt>
                <c:pt idx="6">
                  <c:v>3.37693432189835E-42</c:v>
                </c:pt>
                <c:pt idx="7">
                  <c:v>1.70941703863172E-43</c:v>
                </c:pt>
                <c:pt idx="8">
                  <c:v>6.71941640163341E-44</c:v>
                </c:pt>
                <c:pt idx="9">
                  <c:v>1.45751659629178E-43</c:v>
                </c:pt>
                <c:pt idx="10">
                  <c:v>3.97010432433562E-43</c:v>
                </c:pt>
                <c:pt idx="11">
                  <c:v>1.16346101827133E-44</c:v>
                </c:pt>
                <c:pt idx="12">
                  <c:v>1.67495123702862E-44</c:v>
                </c:pt>
                <c:pt idx="13">
                  <c:v>1.36782690438541E-45</c:v>
                </c:pt>
                <c:pt idx="14">
                  <c:v>8.6116004662582E-43</c:v>
                </c:pt>
                <c:pt idx="15">
                  <c:v>2.95984051224055E-44</c:v>
                </c:pt>
              </c:numCache>
            </c:numRef>
          </c:val>
        </c:ser>
        <c:marker val="1"/>
        <c:axId val="522108552"/>
        <c:axId val="522111576"/>
      </c:lineChart>
      <c:catAx>
        <c:axId val="522108552"/>
        <c:scaling>
          <c:orientation val="minMax"/>
        </c:scaling>
        <c:axPos val="b"/>
        <c:tickLblPos val="nextTo"/>
        <c:crossAx val="522111576"/>
        <c:crosses val="autoZero"/>
        <c:auto val="1"/>
        <c:lblAlgn val="ctr"/>
        <c:lblOffset val="100"/>
      </c:catAx>
      <c:valAx>
        <c:axId val="522111576"/>
        <c:scaling>
          <c:orientation val="minMax"/>
        </c:scaling>
        <c:axPos val="l"/>
        <c:majorGridlines/>
        <c:numFmt formatCode="General" sourceLinked="1"/>
        <c:tickLblPos val="nextTo"/>
        <c:crossAx val="52210855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C</c:v>
          </c:tx>
          <c:val>
            <c:numRef>
              <c:f>('PE2'!$J$2,'PE2'!$J$4,'PE2'!$J$6,'PE2'!$J$8,'PE2'!$J$10,'PE2'!$J$12,'PE2'!$J$14,'PE2'!$J$16)</c:f>
              <c:numCache>
                <c:formatCode>General</c:formatCode>
                <c:ptCount val="8"/>
                <c:pt idx="0">
                  <c:v>3.75606313827729E-20</c:v>
                </c:pt>
                <c:pt idx="1">
                  <c:v>1.59518172245125E-22</c:v>
                </c:pt>
                <c:pt idx="2">
                  <c:v>3.383888807226E-20</c:v>
                </c:pt>
                <c:pt idx="3">
                  <c:v>5.07118974691005E-20</c:v>
                </c:pt>
                <c:pt idx="4">
                  <c:v>3.91165020610026E-23</c:v>
                </c:pt>
                <c:pt idx="5">
                  <c:v>2.21337847024871E-21</c:v>
                </c:pt>
                <c:pt idx="6">
                  <c:v>3.03728723926871E-24</c:v>
                </c:pt>
                <c:pt idx="7">
                  <c:v>3.12582107350983E-23</c:v>
                </c:pt>
              </c:numCache>
            </c:numRef>
          </c:val>
        </c:ser>
        <c:ser>
          <c:idx val="1"/>
          <c:order val="1"/>
          <c:tx>
            <c:v>+Vt</c:v>
          </c:tx>
          <c:val>
            <c:numRef>
              <c:f>('PE2'!$J$18,'PE2'!$J$20,'PE2'!$J$22,'PE2'!$J$24,'PE2'!$J$26,'PE2'!$J$28,'PE2'!$J$30,'PE2'!$J$32)</c:f>
              <c:numCache>
                <c:formatCode>General</c:formatCode>
                <c:ptCount val="8"/>
                <c:pt idx="0">
                  <c:v>1.54600977887768E-19</c:v>
                </c:pt>
                <c:pt idx="1">
                  <c:v>1.66209097746664E-26</c:v>
                </c:pt>
                <c:pt idx="2">
                  <c:v>1.86885678490482E-20</c:v>
                </c:pt>
                <c:pt idx="3">
                  <c:v>1.14584578316398E-22</c:v>
                </c:pt>
                <c:pt idx="4">
                  <c:v>2.07423291578097E-21</c:v>
                </c:pt>
                <c:pt idx="5">
                  <c:v>6.78594586368343E-28</c:v>
                </c:pt>
                <c:pt idx="6">
                  <c:v>2.08129835467286E-22</c:v>
                </c:pt>
                <c:pt idx="7">
                  <c:v>1.6044703373525E-25</c:v>
                </c:pt>
              </c:numCache>
            </c:numRef>
          </c:val>
        </c:ser>
        <c:marker val="1"/>
        <c:axId val="522153528"/>
        <c:axId val="522156584"/>
      </c:lineChart>
      <c:catAx>
        <c:axId val="522153528"/>
        <c:scaling>
          <c:orientation val="minMax"/>
        </c:scaling>
        <c:axPos val="b"/>
        <c:numFmt formatCode="General" sourceLinked="1"/>
        <c:tickLblPos val="nextTo"/>
        <c:crossAx val="522156584"/>
        <c:crosses val="autoZero"/>
        <c:auto val="1"/>
        <c:lblAlgn val="ctr"/>
        <c:lblOffset val="100"/>
      </c:catAx>
      <c:valAx>
        <c:axId val="522156584"/>
        <c:scaling>
          <c:orientation val="minMax"/>
        </c:scaling>
        <c:axPos val="l"/>
        <c:majorGridlines/>
        <c:numFmt formatCode="General" sourceLinked="1"/>
        <c:tickLblPos val="nextTo"/>
        <c:crossAx val="522153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PE2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plus"/>
            <c:errValType val="cust"/>
            <c:plus>
              <c:numRef>
                <c:f>'PE2'!$J$35:$J$36</c:f>
                <c:numCache>
                  <c:formatCode>General</c:formatCode>
                  <c:ptCount val="2"/>
                  <c:pt idx="0">
                    <c:v>2.13580582071664E-20</c:v>
                  </c:pt>
                  <c:pt idx="1">
                    <c:v>5.39799672289978E-20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'PE2'!$H$35:$H$36</c:f>
              <c:strCache>
                <c:ptCount val="2"/>
                <c:pt idx="0">
                  <c:v>Control</c:v>
                </c:pt>
                <c:pt idx="1">
                  <c:v>+ Vt</c:v>
                </c:pt>
              </c:strCache>
            </c:strRef>
          </c:cat>
          <c:val>
            <c:numRef>
              <c:f>('PE2'!$J$17,'PE2'!$J$33)</c:f>
              <c:numCache>
                <c:formatCode>General</c:formatCode>
                <c:ptCount val="2"/>
                <c:pt idx="0">
                  <c:v>1.55697156958328E-20</c:v>
                </c:pt>
                <c:pt idx="1">
                  <c:v>2.5098095830417E-20</c:v>
                </c:pt>
              </c:numCache>
            </c:numRef>
          </c:val>
        </c:ser>
        <c:axId val="523239880"/>
        <c:axId val="523242936"/>
      </c:barChart>
      <c:catAx>
        <c:axId val="523239880"/>
        <c:scaling>
          <c:orientation val="minMax"/>
        </c:scaling>
        <c:axPos val="b"/>
        <c:tickLblPos val="nextTo"/>
        <c:crossAx val="523242936"/>
        <c:crosses val="autoZero"/>
        <c:auto val="1"/>
        <c:lblAlgn val="ctr"/>
        <c:lblOffset val="100"/>
      </c:catAx>
      <c:valAx>
        <c:axId val="523242936"/>
        <c:scaling>
          <c:orientation val="minMax"/>
        </c:scaling>
        <c:axPos val="l"/>
        <c:majorGridlines/>
        <c:numFmt formatCode="General" sourceLinked="1"/>
        <c:tickLblPos val="nextTo"/>
        <c:crossAx val="52323988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10</xdr:row>
      <xdr:rowOff>152400</xdr:rowOff>
    </xdr:from>
    <xdr:to>
      <xdr:col>11</xdr:col>
      <xdr:colOff>304800</xdr:colOff>
      <xdr:row>30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736600</xdr:colOff>
      <xdr:row>2</xdr:row>
      <xdr:rowOff>38100</xdr:rowOff>
    </xdr:from>
    <xdr:to>
      <xdr:col>5</xdr:col>
      <xdr:colOff>546100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20</xdr:row>
      <xdr:rowOff>127000</xdr:rowOff>
    </xdr:from>
    <xdr:to>
      <xdr:col>5</xdr:col>
      <xdr:colOff>304800</xdr:colOff>
      <xdr:row>37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9"/>
  <sheetViews>
    <sheetView view="pageLayout" topLeftCell="G1" workbookViewId="0">
      <selection activeCell="B2" sqref="B2:B33"/>
    </sheetView>
  </sheetViews>
  <sheetFormatPr baseColWidth="10" defaultRowHeight="13"/>
  <cols>
    <col min="8" max="8" width="12.28515625" bestFit="1" customWidth="1"/>
  </cols>
  <sheetData>
    <row r="1" spans="1:8">
      <c r="A1" t="s">
        <v>0</v>
      </c>
      <c r="B1" t="s">
        <v>127</v>
      </c>
      <c r="C1" t="s">
        <v>126</v>
      </c>
      <c r="D1" t="s">
        <v>1</v>
      </c>
      <c r="E1" t="s">
        <v>2</v>
      </c>
      <c r="F1" t="s">
        <v>128</v>
      </c>
      <c r="G1" t="s">
        <v>129</v>
      </c>
      <c r="H1" t="s">
        <v>130</v>
      </c>
    </row>
    <row r="2" spans="1:8" s="1" customFormat="1">
      <c r="A2" s="1" t="s">
        <v>4</v>
      </c>
      <c r="B2" s="1" t="s">
        <v>138</v>
      </c>
      <c r="C2" s="1" t="s">
        <v>124</v>
      </c>
      <c r="D2" s="1">
        <v>86.02</v>
      </c>
      <c r="E2" s="1">
        <v>22.03</v>
      </c>
      <c r="F2" s="1">
        <f>AVERAGE(D2:D33)</f>
        <v>94.08874999999999</v>
      </c>
      <c r="G2" s="1">
        <f>AVERAGE(E2:E3)</f>
        <v>21.93</v>
      </c>
      <c r="H2" s="1">
        <f>1/((1+F2)^G2)</f>
        <v>4.1651245779189369E-44</v>
      </c>
    </row>
    <row r="3" spans="1:8" s="1" customFormat="1">
      <c r="A3" s="1" t="s">
        <v>8</v>
      </c>
      <c r="B3" s="1" t="s">
        <v>138</v>
      </c>
      <c r="C3" s="1" t="s">
        <v>124</v>
      </c>
      <c r="D3" s="1">
        <v>90.53</v>
      </c>
      <c r="E3" s="1">
        <v>21.83</v>
      </c>
      <c r="F3" s="1">
        <v>94.08874999999999</v>
      </c>
    </row>
    <row r="4" spans="1:8">
      <c r="A4" t="s">
        <v>17</v>
      </c>
      <c r="B4" t="s">
        <v>139</v>
      </c>
      <c r="C4" t="s">
        <v>124</v>
      </c>
      <c r="D4">
        <v>99.42</v>
      </c>
      <c r="E4">
        <v>22.23</v>
      </c>
      <c r="F4">
        <v>94.08874999999999</v>
      </c>
      <c r="G4">
        <f>AVERAGE(E4:E5)</f>
        <v>22.375</v>
      </c>
      <c r="H4" s="1">
        <f t="shared" ref="H4:H32" si="0">1/((1+F4)^G4)</f>
        <v>5.487323053193905E-45</v>
      </c>
    </row>
    <row r="5" spans="1:8">
      <c r="A5" t="s">
        <v>20</v>
      </c>
      <c r="B5" t="s">
        <v>139</v>
      </c>
      <c r="C5" t="s">
        <v>124</v>
      </c>
      <c r="D5">
        <v>94.58</v>
      </c>
      <c r="E5">
        <v>22.52</v>
      </c>
      <c r="F5">
        <v>94.08874999999999</v>
      </c>
      <c r="H5" s="1"/>
    </row>
    <row r="6" spans="1:8" s="1" customFormat="1">
      <c r="A6" s="1" t="s">
        <v>29</v>
      </c>
      <c r="B6" s="1" t="s">
        <v>140</v>
      </c>
      <c r="C6" s="1" t="s">
        <v>124</v>
      </c>
      <c r="D6" s="1">
        <v>94.61</v>
      </c>
      <c r="E6" s="1">
        <v>21.28</v>
      </c>
      <c r="F6" s="1">
        <v>94.08874999999999</v>
      </c>
      <c r="G6" s="1">
        <f>AVERAGE(E6:E7)</f>
        <v>21.630000000000003</v>
      </c>
      <c r="H6" s="1">
        <f t="shared" si="0"/>
        <v>1.6333029147447374E-43</v>
      </c>
    </row>
    <row r="7" spans="1:8" s="1" customFormat="1">
      <c r="A7" s="1" t="s">
        <v>32</v>
      </c>
      <c r="B7" s="1" t="s">
        <v>140</v>
      </c>
      <c r="C7" s="1" t="s">
        <v>124</v>
      </c>
      <c r="D7" s="1">
        <v>94.63</v>
      </c>
      <c r="E7" s="1">
        <v>21.98</v>
      </c>
      <c r="F7" s="1">
        <v>94.08874999999999</v>
      </c>
    </row>
    <row r="8" spans="1:8">
      <c r="A8" t="s">
        <v>41</v>
      </c>
      <c r="B8" t="s">
        <v>141</v>
      </c>
      <c r="C8" t="s">
        <v>124</v>
      </c>
      <c r="D8">
        <v>101.73</v>
      </c>
      <c r="E8">
        <v>21.81</v>
      </c>
      <c r="F8">
        <v>94.08874999999999</v>
      </c>
      <c r="G8">
        <f>AVERAGE(E8:E9)</f>
        <v>21.765000000000001</v>
      </c>
      <c r="H8" s="1">
        <f t="shared" si="0"/>
        <v>8.8311915221246357E-44</v>
      </c>
    </row>
    <row r="9" spans="1:8">
      <c r="A9" t="s">
        <v>44</v>
      </c>
      <c r="B9" t="s">
        <v>141</v>
      </c>
      <c r="C9" t="s">
        <v>124</v>
      </c>
      <c r="D9">
        <v>96.13</v>
      </c>
      <c r="E9">
        <v>21.72</v>
      </c>
      <c r="F9">
        <v>94.08874999999999</v>
      </c>
      <c r="H9" s="1"/>
    </row>
    <row r="10" spans="1:8" s="1" customFormat="1">
      <c r="A10" s="1" t="s">
        <v>53</v>
      </c>
      <c r="B10" s="1" t="s">
        <v>142</v>
      </c>
      <c r="C10" s="1" t="s">
        <v>124</v>
      </c>
      <c r="D10" s="1">
        <v>106.01</v>
      </c>
      <c r="E10" s="1">
        <v>21.46</v>
      </c>
      <c r="F10" s="1">
        <v>94.08874999999999</v>
      </c>
      <c r="G10" s="1">
        <f>AVERAGE(E10:E11)</f>
        <v>21.66</v>
      </c>
      <c r="H10" s="1">
        <f t="shared" si="0"/>
        <v>1.4246981584733287E-43</v>
      </c>
    </row>
    <row r="11" spans="1:8" s="1" customFormat="1">
      <c r="A11" s="1" t="s">
        <v>56</v>
      </c>
      <c r="B11" s="1" t="s">
        <v>142</v>
      </c>
      <c r="C11" s="1" t="s">
        <v>124</v>
      </c>
      <c r="D11" s="1">
        <v>98.65</v>
      </c>
      <c r="E11" s="1">
        <v>21.86</v>
      </c>
      <c r="F11" s="1">
        <v>94.08874999999999</v>
      </c>
    </row>
    <row r="12" spans="1:8">
      <c r="A12" t="s">
        <v>65</v>
      </c>
      <c r="B12" t="s">
        <v>143</v>
      </c>
      <c r="C12" t="s">
        <v>124</v>
      </c>
      <c r="D12">
        <v>91.92</v>
      </c>
      <c r="E12">
        <v>21.39</v>
      </c>
      <c r="F12">
        <v>94.08874999999999</v>
      </c>
      <c r="G12">
        <f>AVERAGE(E12:E13)</f>
        <v>21.47</v>
      </c>
      <c r="H12" s="1">
        <f t="shared" si="0"/>
        <v>3.3850680149770485E-43</v>
      </c>
    </row>
    <row r="13" spans="1:8">
      <c r="A13" t="s">
        <v>68</v>
      </c>
      <c r="B13" t="s">
        <v>143</v>
      </c>
      <c r="C13" t="s">
        <v>124</v>
      </c>
      <c r="D13">
        <v>91.73</v>
      </c>
      <c r="E13">
        <v>21.55</v>
      </c>
      <c r="F13">
        <v>94.08874999999999</v>
      </c>
      <c r="H13" s="1"/>
    </row>
    <row r="14" spans="1:8" s="1" customFormat="1">
      <c r="A14" s="1" t="s">
        <v>77</v>
      </c>
      <c r="B14" s="1" t="s">
        <v>144</v>
      </c>
      <c r="C14" s="1" t="s">
        <v>124</v>
      </c>
      <c r="D14" s="1">
        <v>101.75</v>
      </c>
      <c r="E14" s="1">
        <v>21</v>
      </c>
      <c r="F14" s="1">
        <v>94.08874999999999</v>
      </c>
      <c r="G14" s="1">
        <f>AVERAGE(E14:E15)</f>
        <v>20.965</v>
      </c>
      <c r="H14" s="1">
        <f t="shared" si="0"/>
        <v>3.3769343218983556E-42</v>
      </c>
    </row>
    <row r="15" spans="1:8" s="1" customFormat="1">
      <c r="A15" s="1" t="s">
        <v>80</v>
      </c>
      <c r="B15" s="1" t="s">
        <v>144</v>
      </c>
      <c r="C15" s="1" t="s">
        <v>124</v>
      </c>
      <c r="D15" s="1">
        <v>92.78</v>
      </c>
      <c r="E15" s="1">
        <v>20.93</v>
      </c>
      <c r="F15" s="1">
        <v>94.08874999999999</v>
      </c>
    </row>
    <row r="16" spans="1:8">
      <c r="A16" t="s">
        <v>89</v>
      </c>
      <c r="B16" t="s">
        <v>145</v>
      </c>
      <c r="C16" t="s">
        <v>124</v>
      </c>
      <c r="D16">
        <v>96.75</v>
      </c>
      <c r="E16">
        <v>21.92</v>
      </c>
      <c r="F16">
        <v>94.08874999999999</v>
      </c>
      <c r="G16">
        <f>AVERAGE(E16:E17)</f>
        <v>21.62</v>
      </c>
      <c r="H16" s="1">
        <f t="shared" si="0"/>
        <v>1.7094170386317186E-43</v>
      </c>
    </row>
    <row r="17" spans="1:8">
      <c r="A17" t="s">
        <v>92</v>
      </c>
      <c r="B17" t="s">
        <v>145</v>
      </c>
      <c r="C17" t="s">
        <v>124</v>
      </c>
      <c r="D17">
        <v>101.02</v>
      </c>
      <c r="E17">
        <v>21.32</v>
      </c>
      <c r="F17">
        <v>94.08874999999999</v>
      </c>
      <c r="H17" s="1"/>
    </row>
    <row r="18" spans="1:8" s="1" customFormat="1">
      <c r="A18" s="1" t="s">
        <v>3</v>
      </c>
      <c r="B18" s="1" t="s">
        <v>146</v>
      </c>
      <c r="C18" s="1" t="s">
        <v>124</v>
      </c>
      <c r="D18" s="1">
        <v>89.56</v>
      </c>
      <c r="E18" s="1">
        <v>22.12</v>
      </c>
      <c r="F18" s="1">
        <v>94.08874999999999</v>
      </c>
      <c r="G18" s="1">
        <f>AVERAGE(E18:E19)</f>
        <v>21.825000000000003</v>
      </c>
      <c r="H18" s="1">
        <f t="shared" si="0"/>
        <v>6.7194164016334164E-44</v>
      </c>
    </row>
    <row r="19" spans="1:8" s="1" customFormat="1">
      <c r="A19" s="1" t="s">
        <v>7</v>
      </c>
      <c r="B19" s="1" t="s">
        <v>146</v>
      </c>
      <c r="C19" s="1" t="s">
        <v>124</v>
      </c>
      <c r="D19" s="1">
        <v>95.7</v>
      </c>
      <c r="E19" s="1">
        <v>21.53</v>
      </c>
      <c r="F19" s="1">
        <v>94.08874999999999</v>
      </c>
    </row>
    <row r="20" spans="1:8">
      <c r="A20" t="s">
        <v>16</v>
      </c>
      <c r="B20" t="s">
        <v>147</v>
      </c>
      <c r="C20" t="s">
        <v>124</v>
      </c>
      <c r="D20">
        <v>84.15</v>
      </c>
      <c r="E20">
        <v>21.67</v>
      </c>
      <c r="F20">
        <v>94.08874999999999</v>
      </c>
      <c r="G20">
        <f>AVERAGE(E20:E21)</f>
        <v>21.655000000000001</v>
      </c>
      <c r="H20" s="1">
        <f t="shared" si="0"/>
        <v>1.4575165962917795E-43</v>
      </c>
    </row>
    <row r="21" spans="1:8">
      <c r="A21" t="s">
        <v>19</v>
      </c>
      <c r="B21" t="s">
        <v>147</v>
      </c>
      <c r="C21" t="s">
        <v>124</v>
      </c>
      <c r="D21">
        <v>91.05</v>
      </c>
      <c r="E21">
        <v>21.64</v>
      </c>
      <c r="F21">
        <v>94.08874999999999</v>
      </c>
      <c r="H21" s="1"/>
    </row>
    <row r="22" spans="1:8" s="1" customFormat="1">
      <c r="A22" s="1" t="s">
        <v>28</v>
      </c>
      <c r="B22" s="1" t="s">
        <v>148</v>
      </c>
      <c r="C22" s="1" t="s">
        <v>124</v>
      </c>
      <c r="D22" s="1">
        <v>98.67</v>
      </c>
      <c r="E22" s="1">
        <v>21.23</v>
      </c>
      <c r="F22" s="1">
        <v>94.08874999999999</v>
      </c>
      <c r="G22" s="1">
        <f>AVERAGE(E22:E23)</f>
        <v>21.435000000000002</v>
      </c>
      <c r="H22" s="1">
        <f t="shared" si="0"/>
        <v>3.9701043243356238E-43</v>
      </c>
    </row>
    <row r="23" spans="1:8" s="1" customFormat="1">
      <c r="A23" s="1" t="s">
        <v>31</v>
      </c>
      <c r="B23" s="1" t="s">
        <v>148</v>
      </c>
      <c r="C23" s="1" t="s">
        <v>124</v>
      </c>
      <c r="D23" s="1">
        <v>91.9</v>
      </c>
      <c r="E23" s="1">
        <v>21.64</v>
      </c>
      <c r="F23" s="1">
        <v>94.08874999999999</v>
      </c>
    </row>
    <row r="24" spans="1:8">
      <c r="A24" t="s">
        <v>40</v>
      </c>
      <c r="B24" t="s">
        <v>149</v>
      </c>
      <c r="C24" t="s">
        <v>124</v>
      </c>
      <c r="D24">
        <v>87.95</v>
      </c>
      <c r="E24">
        <v>22.15</v>
      </c>
      <c r="F24">
        <v>94.08874999999999</v>
      </c>
      <c r="G24">
        <f>AVERAGE(E24:E25)</f>
        <v>22.21</v>
      </c>
      <c r="H24" s="1">
        <f t="shared" si="0"/>
        <v>1.1634610182713295E-44</v>
      </c>
    </row>
    <row r="25" spans="1:8">
      <c r="A25" t="s">
        <v>43</v>
      </c>
      <c r="B25" t="s">
        <v>149</v>
      </c>
      <c r="C25" t="s">
        <v>124</v>
      </c>
      <c r="D25">
        <v>92.73</v>
      </c>
      <c r="E25">
        <v>22.27</v>
      </c>
      <c r="F25">
        <v>94.08874999999999</v>
      </c>
      <c r="H25" s="1"/>
    </row>
    <row r="26" spans="1:8" s="1" customFormat="1">
      <c r="A26" s="1" t="s">
        <v>52</v>
      </c>
      <c r="B26" s="1" t="s">
        <v>150</v>
      </c>
      <c r="C26" s="1" t="s">
        <v>124</v>
      </c>
      <c r="D26" s="1">
        <v>94.37</v>
      </c>
      <c r="E26" s="1">
        <v>22.21</v>
      </c>
      <c r="F26" s="1">
        <v>94.08874999999999</v>
      </c>
      <c r="G26" s="1">
        <f>AVERAGE(E26:E27)</f>
        <v>22.130000000000003</v>
      </c>
      <c r="H26" s="1">
        <f t="shared" si="0"/>
        <v>1.6749512370286166E-44</v>
      </c>
    </row>
    <row r="27" spans="1:8" s="1" customFormat="1">
      <c r="A27" s="1" t="s">
        <v>55</v>
      </c>
      <c r="B27" s="1" t="s">
        <v>150</v>
      </c>
      <c r="C27" s="1" t="s">
        <v>124</v>
      </c>
      <c r="D27" s="1">
        <v>94.29</v>
      </c>
      <c r="E27" s="1">
        <v>22.05</v>
      </c>
      <c r="F27" s="1">
        <v>94.08874999999999</v>
      </c>
    </row>
    <row r="28" spans="1:8">
      <c r="A28" t="s">
        <v>64</v>
      </c>
      <c r="B28" t="s">
        <v>151</v>
      </c>
      <c r="C28" t="s">
        <v>124</v>
      </c>
      <c r="D28">
        <v>96.57</v>
      </c>
      <c r="E28">
        <v>22.88</v>
      </c>
      <c r="F28">
        <v>94.08874999999999</v>
      </c>
      <c r="G28">
        <f>AVERAGE(E28:E29)</f>
        <v>22.68</v>
      </c>
      <c r="H28" s="1">
        <f t="shared" si="0"/>
        <v>1.3678269043854084E-45</v>
      </c>
    </row>
    <row r="29" spans="1:8">
      <c r="A29" t="s">
        <v>67</v>
      </c>
      <c r="B29" t="s">
        <v>151</v>
      </c>
      <c r="C29" t="s">
        <v>124</v>
      </c>
      <c r="D29">
        <v>91.41</v>
      </c>
      <c r="E29">
        <v>22.48</v>
      </c>
      <c r="F29">
        <v>94.08874999999999</v>
      </c>
      <c r="H29" s="1"/>
    </row>
    <row r="30" spans="1:8" s="1" customFormat="1">
      <c r="A30" s="1" t="s">
        <v>76</v>
      </c>
      <c r="B30" s="1" t="s">
        <v>152</v>
      </c>
      <c r="C30" s="1" t="s">
        <v>124</v>
      </c>
      <c r="D30" s="1">
        <v>86.82</v>
      </c>
      <c r="E30" s="1">
        <v>21.27</v>
      </c>
      <c r="F30" s="1">
        <v>94.08874999999999</v>
      </c>
      <c r="G30" s="1">
        <f>AVERAGE(E30:E31)</f>
        <v>21.265000000000001</v>
      </c>
      <c r="H30" s="1">
        <f t="shared" si="0"/>
        <v>8.6116004662582006E-43</v>
      </c>
    </row>
    <row r="31" spans="1:8" s="1" customFormat="1">
      <c r="A31" s="1" t="s">
        <v>79</v>
      </c>
      <c r="B31" s="1" t="s">
        <v>152</v>
      </c>
      <c r="C31" s="1" t="s">
        <v>124</v>
      </c>
      <c r="D31" s="1">
        <v>91.47</v>
      </c>
      <c r="E31" s="1">
        <v>21.26</v>
      </c>
      <c r="F31" s="1">
        <v>94.08874999999999</v>
      </c>
    </row>
    <row r="32" spans="1:8">
      <c r="A32" t="s">
        <v>88</v>
      </c>
      <c r="B32" t="s">
        <v>153</v>
      </c>
      <c r="C32" t="s">
        <v>124</v>
      </c>
      <c r="D32">
        <v>90.42</v>
      </c>
      <c r="E32">
        <v>22.13</v>
      </c>
      <c r="F32">
        <v>94.08874999999999</v>
      </c>
      <c r="G32">
        <f>AVERAGE(E32:E33)</f>
        <v>22.004999999999999</v>
      </c>
      <c r="H32" s="1">
        <f t="shared" si="0"/>
        <v>2.9598405122405486E-44</v>
      </c>
    </row>
    <row r="33" spans="1:6">
      <c r="A33" t="s">
        <v>91</v>
      </c>
      <c r="B33" t="s">
        <v>153</v>
      </c>
      <c r="C33" t="s">
        <v>124</v>
      </c>
      <c r="D33">
        <v>95.52</v>
      </c>
      <c r="E33">
        <v>21.88</v>
      </c>
      <c r="F33">
        <v>94.08874999999999</v>
      </c>
    </row>
    <row r="34" spans="1:6">
      <c r="A34" t="s">
        <v>54</v>
      </c>
      <c r="B34" t="s">
        <v>120</v>
      </c>
      <c r="C34" t="s">
        <v>124</v>
      </c>
      <c r="D34" t="s">
        <v>6</v>
      </c>
      <c r="E34" t="s">
        <v>6</v>
      </c>
    </row>
    <row r="35" spans="1:6">
      <c r="A35" t="s">
        <v>57</v>
      </c>
      <c r="B35" t="s">
        <v>120</v>
      </c>
      <c r="C35" t="s">
        <v>124</v>
      </c>
      <c r="D35" t="s">
        <v>6</v>
      </c>
      <c r="E35" t="s">
        <v>6</v>
      </c>
    </row>
    <row r="36" spans="1:6">
      <c r="A36" t="s">
        <v>66</v>
      </c>
      <c r="B36" t="s">
        <v>121</v>
      </c>
      <c r="C36" t="s">
        <v>124</v>
      </c>
      <c r="D36" t="s">
        <v>6</v>
      </c>
      <c r="E36" t="s">
        <v>6</v>
      </c>
    </row>
    <row r="37" spans="1:6">
      <c r="A37" t="s">
        <v>69</v>
      </c>
      <c r="B37" t="s">
        <v>121</v>
      </c>
      <c r="C37" t="s">
        <v>124</v>
      </c>
      <c r="D37" t="s">
        <v>6</v>
      </c>
      <c r="E37" t="s">
        <v>6</v>
      </c>
    </row>
    <row r="38" spans="1:6">
      <c r="A38" t="s">
        <v>78</v>
      </c>
      <c r="B38" t="s">
        <v>122</v>
      </c>
      <c r="C38" t="s">
        <v>124</v>
      </c>
      <c r="D38" t="s">
        <v>6</v>
      </c>
      <c r="E38" t="s">
        <v>6</v>
      </c>
    </row>
    <row r="39" spans="1:6">
      <c r="A39" t="s">
        <v>81</v>
      </c>
      <c r="B39" t="s">
        <v>122</v>
      </c>
      <c r="C39" t="s">
        <v>124</v>
      </c>
      <c r="D39" t="s">
        <v>6</v>
      </c>
      <c r="E39" t="s">
        <v>6</v>
      </c>
    </row>
    <row r="40" spans="1:6">
      <c r="A40" t="s">
        <v>90</v>
      </c>
      <c r="B40" t="s">
        <v>123</v>
      </c>
      <c r="C40" t="s">
        <v>124</v>
      </c>
      <c r="D40" t="s">
        <v>6</v>
      </c>
      <c r="E40" t="s">
        <v>6</v>
      </c>
    </row>
    <row r="41" spans="1:6">
      <c r="A41" t="s">
        <v>93</v>
      </c>
      <c r="B41" t="s">
        <v>123</v>
      </c>
      <c r="C41" t="s">
        <v>124</v>
      </c>
      <c r="D41" t="s">
        <v>6</v>
      </c>
      <c r="E41" t="s">
        <v>6</v>
      </c>
    </row>
    <row r="42" spans="1:6">
      <c r="A42" t="s">
        <v>5</v>
      </c>
      <c r="B42" t="s">
        <v>116</v>
      </c>
      <c r="C42" t="s">
        <v>124</v>
      </c>
      <c r="D42" t="s">
        <v>6</v>
      </c>
      <c r="E42" t="s">
        <v>6</v>
      </c>
    </row>
    <row r="43" spans="1:6">
      <c r="A43" t="s">
        <v>9</v>
      </c>
      <c r="B43" t="s">
        <v>116</v>
      </c>
      <c r="C43" t="s">
        <v>124</v>
      </c>
      <c r="D43" t="s">
        <v>6</v>
      </c>
      <c r="E43" t="s">
        <v>6</v>
      </c>
    </row>
    <row r="44" spans="1:6">
      <c r="A44" t="s">
        <v>18</v>
      </c>
      <c r="B44" t="s">
        <v>117</v>
      </c>
      <c r="C44" t="s">
        <v>124</v>
      </c>
      <c r="D44" t="s">
        <v>6</v>
      </c>
      <c r="E44" t="s">
        <v>6</v>
      </c>
    </row>
    <row r="45" spans="1:6">
      <c r="A45" t="s">
        <v>21</v>
      </c>
      <c r="B45" t="s">
        <v>117</v>
      </c>
      <c r="C45" t="s">
        <v>124</v>
      </c>
      <c r="D45" t="s">
        <v>6</v>
      </c>
      <c r="E45" t="s">
        <v>6</v>
      </c>
    </row>
    <row r="46" spans="1:6">
      <c r="A46" t="s">
        <v>30</v>
      </c>
      <c r="B46" t="s">
        <v>118</v>
      </c>
      <c r="C46" t="s">
        <v>124</v>
      </c>
      <c r="D46" t="s">
        <v>6</v>
      </c>
      <c r="E46" t="s">
        <v>6</v>
      </c>
    </row>
    <row r="47" spans="1:6">
      <c r="A47" t="s">
        <v>33</v>
      </c>
      <c r="B47" t="s">
        <v>118</v>
      </c>
      <c r="C47" t="s">
        <v>124</v>
      </c>
      <c r="D47" t="s">
        <v>6</v>
      </c>
      <c r="E47" t="s">
        <v>6</v>
      </c>
    </row>
    <row r="48" spans="1:6">
      <c r="A48" t="s">
        <v>42</v>
      </c>
      <c r="B48" t="s">
        <v>119</v>
      </c>
      <c r="C48" t="s">
        <v>124</v>
      </c>
      <c r="D48" t="s">
        <v>6</v>
      </c>
      <c r="E48" t="s">
        <v>6</v>
      </c>
    </row>
    <row r="49" spans="1:5">
      <c r="A49" t="s">
        <v>45</v>
      </c>
      <c r="B49" t="s">
        <v>119</v>
      </c>
      <c r="C49" t="s">
        <v>124</v>
      </c>
      <c r="D49" t="s">
        <v>6</v>
      </c>
      <c r="E49" t="s">
        <v>6</v>
      </c>
    </row>
  </sheetData>
  <sortState ref="A2:E1048576">
    <sortCondition ref="C3:C1048576"/>
    <sortCondition ref="B3:B1048576"/>
  </sortState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9"/>
  <sheetViews>
    <sheetView tabSelected="1" view="pageLayout" topLeftCell="A2" workbookViewId="0">
      <selection activeCell="H32" activeCellId="15" sqref="H2 H4 H6 H8 H10 H12 H14 H16 H18 H20 H22 H24 H26 H28 H30 H32"/>
    </sheetView>
  </sheetViews>
  <sheetFormatPr baseColWidth="10" defaultRowHeight="13"/>
  <cols>
    <col min="8" max="8" width="12.28515625" bestFit="1" customWidth="1"/>
    <col min="10" max="10" width="12.28515625" bestFit="1" customWidth="1"/>
  </cols>
  <sheetData>
    <row r="1" spans="1:10">
      <c r="A1" t="s">
        <v>0</v>
      </c>
      <c r="B1" t="s">
        <v>127</v>
      </c>
      <c r="C1" t="s">
        <v>126</v>
      </c>
      <c r="D1" t="s">
        <v>1</v>
      </c>
      <c r="E1" t="s">
        <v>2</v>
      </c>
      <c r="F1" t="s">
        <v>131</v>
      </c>
      <c r="G1" t="s">
        <v>132</v>
      </c>
      <c r="H1" t="s">
        <v>133</v>
      </c>
      <c r="I1" t="s">
        <v>134</v>
      </c>
      <c r="J1" t="s">
        <v>135</v>
      </c>
    </row>
    <row r="2" spans="1:10" s="2" customFormat="1">
      <c r="A2" s="2" t="s">
        <v>11</v>
      </c>
      <c r="B2" s="2" t="s">
        <v>115</v>
      </c>
      <c r="C2" s="2" t="s">
        <v>125</v>
      </c>
      <c r="D2" s="2">
        <v>77.430000000000007</v>
      </c>
      <c r="E2" s="2">
        <v>34.020000000000003</v>
      </c>
      <c r="F2" s="2">
        <f>AVERAGE(D2:D25,D27:D33)</f>
        <v>66.154193548387113</v>
      </c>
      <c r="G2" s="2">
        <f>AVERAGE(E2:E3)</f>
        <v>34.375</v>
      </c>
      <c r="H2" s="2">
        <f>1/((1+F2)^G2)</f>
        <v>1.5644470893454058E-63</v>
      </c>
      <c r="I2" s="2">
        <v>4.1651245779189369E-44</v>
      </c>
      <c r="J2" s="3">
        <f>H2/I2</f>
        <v>3.7560631382772861E-20</v>
      </c>
    </row>
    <row r="3" spans="1:10" s="2" customFormat="1">
      <c r="A3" s="2" t="s">
        <v>14</v>
      </c>
      <c r="B3" s="2" t="s">
        <v>115</v>
      </c>
      <c r="C3" s="2" t="s">
        <v>125</v>
      </c>
      <c r="D3" s="2">
        <v>69.989999999999995</v>
      </c>
      <c r="E3" s="2">
        <v>34.729999999999997</v>
      </c>
      <c r="F3" s="2">
        <v>66.154193548387113</v>
      </c>
      <c r="J3" s="3"/>
    </row>
    <row r="4" spans="1:10">
      <c r="A4" t="s">
        <v>23</v>
      </c>
      <c r="B4" t="s">
        <v>108</v>
      </c>
      <c r="C4" t="s">
        <v>125</v>
      </c>
      <c r="D4">
        <v>80.489999999999995</v>
      </c>
      <c r="E4">
        <v>36.5</v>
      </c>
      <c r="F4">
        <v>66.154193548387113</v>
      </c>
      <c r="G4">
        <f>AVERAGE(E4:E5)</f>
        <v>36.155000000000001</v>
      </c>
      <c r="H4" s="2">
        <f t="shared" ref="H4:H32" si="0">1/((1+F4)^G4)</f>
        <v>8.7532774396402872E-67</v>
      </c>
      <c r="I4">
        <v>5.487323053193905E-45</v>
      </c>
      <c r="J4" s="3">
        <f t="shared" ref="J4:J32" si="1">H4/I4</f>
        <v>1.5951817224512467E-22</v>
      </c>
    </row>
    <row r="5" spans="1:10">
      <c r="A5" t="s">
        <v>26</v>
      </c>
      <c r="B5" t="s">
        <v>108</v>
      </c>
      <c r="C5" t="s">
        <v>125</v>
      </c>
      <c r="D5">
        <v>69.47</v>
      </c>
      <c r="E5">
        <v>35.81</v>
      </c>
      <c r="F5">
        <v>66.154193548387113</v>
      </c>
      <c r="H5" s="2"/>
      <c r="J5" s="3"/>
    </row>
    <row r="6" spans="1:10" s="2" customFormat="1">
      <c r="A6" s="2" t="s">
        <v>35</v>
      </c>
      <c r="B6" s="2" t="s">
        <v>109</v>
      </c>
      <c r="C6" s="2" t="s">
        <v>125</v>
      </c>
      <c r="D6" s="2">
        <v>66.459999999999994</v>
      </c>
      <c r="E6" s="2">
        <v>34.76</v>
      </c>
      <c r="F6" s="2">
        <v>66.154193548387113</v>
      </c>
      <c r="G6" s="2">
        <f>AVERAGE(E6:E7)</f>
        <v>34.075000000000003</v>
      </c>
      <c r="H6" s="2">
        <f t="shared" si="0"/>
        <v>5.5269154520143164E-63</v>
      </c>
      <c r="I6" s="2">
        <v>1.6333029147447374E-43</v>
      </c>
      <c r="J6" s="3">
        <f t="shared" si="1"/>
        <v>3.3838888072259988E-20</v>
      </c>
    </row>
    <row r="7" spans="1:10" s="2" customFormat="1">
      <c r="A7" s="2" t="s">
        <v>38</v>
      </c>
      <c r="B7" s="2" t="s">
        <v>109</v>
      </c>
      <c r="C7" s="2" t="s">
        <v>125</v>
      </c>
      <c r="D7" s="2">
        <v>70.819999999999993</v>
      </c>
      <c r="E7" s="2">
        <v>33.39</v>
      </c>
      <c r="F7" s="2">
        <v>66.154193548387113</v>
      </c>
      <c r="J7" s="3"/>
    </row>
    <row r="8" spans="1:10">
      <c r="A8" t="s">
        <v>47</v>
      </c>
      <c r="B8" t="s">
        <v>110</v>
      </c>
      <c r="C8" t="s">
        <v>125</v>
      </c>
      <c r="D8">
        <v>70.209999999999994</v>
      </c>
      <c r="E8">
        <v>34.229999999999997</v>
      </c>
      <c r="F8">
        <v>66.154193548387113</v>
      </c>
      <c r="G8">
        <f>AVERAGE(E8:E9)</f>
        <v>34.125</v>
      </c>
      <c r="H8" s="2">
        <f t="shared" si="0"/>
        <v>4.4784647899997374E-63</v>
      </c>
      <c r="I8">
        <v>8.8311915221246357E-44</v>
      </c>
      <c r="J8" s="3">
        <f t="shared" si="1"/>
        <v>5.071189746910046E-20</v>
      </c>
    </row>
    <row r="9" spans="1:10">
      <c r="A9" t="s">
        <v>50</v>
      </c>
      <c r="B9" t="s">
        <v>110</v>
      </c>
      <c r="C9" t="s">
        <v>125</v>
      </c>
      <c r="D9">
        <v>68.92</v>
      </c>
      <c r="E9">
        <v>34.020000000000003</v>
      </c>
      <c r="F9">
        <v>66.154193548387113</v>
      </c>
      <c r="H9" s="2"/>
      <c r="J9" s="3"/>
    </row>
    <row r="10" spans="1:10" s="2" customFormat="1">
      <c r="A10" s="2" t="s">
        <v>59</v>
      </c>
      <c r="B10" s="2" t="s">
        <v>111</v>
      </c>
      <c r="C10" s="2" t="s">
        <v>125</v>
      </c>
      <c r="D10" s="2">
        <v>53.95</v>
      </c>
      <c r="E10" s="2">
        <v>35.31</v>
      </c>
      <c r="F10" s="2">
        <v>66.154193548387113</v>
      </c>
      <c r="G10" s="2">
        <f>AVERAGE(E10:E11)</f>
        <v>35.715000000000003</v>
      </c>
      <c r="H10" s="2">
        <f t="shared" si="0"/>
        <v>5.572920845222853E-66</v>
      </c>
      <c r="I10" s="2">
        <v>1.4246981584733287E-43</v>
      </c>
      <c r="J10" s="3">
        <f t="shared" si="1"/>
        <v>3.911650206100257E-23</v>
      </c>
    </row>
    <row r="11" spans="1:10" s="2" customFormat="1">
      <c r="A11" s="2" t="s">
        <v>62</v>
      </c>
      <c r="B11" s="2" t="s">
        <v>111</v>
      </c>
      <c r="C11" s="2" t="s">
        <v>125</v>
      </c>
      <c r="D11" s="2">
        <v>65.27</v>
      </c>
      <c r="E11" s="2">
        <v>36.119999999999997</v>
      </c>
      <c r="F11" s="2">
        <v>66.154193548387113</v>
      </c>
      <c r="J11" s="3"/>
    </row>
    <row r="12" spans="1:10">
      <c r="A12" t="s">
        <v>71</v>
      </c>
      <c r="B12" t="s">
        <v>112</v>
      </c>
      <c r="C12" t="s">
        <v>125</v>
      </c>
      <c r="D12">
        <v>70.69</v>
      </c>
      <c r="E12">
        <v>35.450000000000003</v>
      </c>
      <c r="F12">
        <v>66.154193548387113</v>
      </c>
      <c r="G12">
        <f>AVERAGE(E12:E13)</f>
        <v>34.549999999999997</v>
      </c>
      <c r="H12" s="2">
        <f t="shared" si="0"/>
        <v>7.4924366646777476E-64</v>
      </c>
      <c r="I12">
        <v>3.3850680149770485E-43</v>
      </c>
      <c r="J12" s="3">
        <f t="shared" si="1"/>
        <v>2.2133784702487131E-21</v>
      </c>
    </row>
    <row r="13" spans="1:10">
      <c r="A13" t="s">
        <v>74</v>
      </c>
      <c r="B13" t="s">
        <v>112</v>
      </c>
      <c r="C13" t="s">
        <v>125</v>
      </c>
      <c r="D13">
        <v>65.38</v>
      </c>
      <c r="E13">
        <v>33.65</v>
      </c>
      <c r="F13">
        <v>66.154193548387113</v>
      </c>
      <c r="H13" s="2"/>
      <c r="J13" s="3"/>
    </row>
    <row r="14" spans="1:10" s="2" customFormat="1">
      <c r="A14" s="2" t="s">
        <v>83</v>
      </c>
      <c r="B14" s="2" t="s">
        <v>113</v>
      </c>
      <c r="C14" s="2" t="s">
        <v>125</v>
      </c>
      <c r="D14" s="2">
        <v>80.25</v>
      </c>
      <c r="E14" s="2">
        <v>35.549999999999997</v>
      </c>
      <c r="F14" s="2">
        <v>66.154193548387113</v>
      </c>
      <c r="G14" s="2">
        <f>AVERAGE(E14:E15)</f>
        <v>35.57</v>
      </c>
      <c r="H14" s="2">
        <f t="shared" si="0"/>
        <v>1.0256719523750406E-65</v>
      </c>
      <c r="I14" s="2">
        <v>3.3769343218983556E-42</v>
      </c>
      <c r="J14" s="3">
        <f t="shared" si="1"/>
        <v>3.0372872392687088E-24</v>
      </c>
    </row>
    <row r="15" spans="1:10" s="2" customFormat="1">
      <c r="A15" s="2" t="s">
        <v>86</v>
      </c>
      <c r="B15" s="2" t="s">
        <v>113</v>
      </c>
      <c r="C15" s="2" t="s">
        <v>125</v>
      </c>
      <c r="D15" s="2">
        <v>66.31</v>
      </c>
      <c r="E15" s="2">
        <v>35.590000000000003</v>
      </c>
      <c r="F15" s="2">
        <v>66.154193548387113</v>
      </c>
      <c r="J15" s="3"/>
    </row>
    <row r="16" spans="1:10" ht="14" thickBot="1">
      <c r="A16" t="s">
        <v>95</v>
      </c>
      <c r="B16" t="s">
        <v>114</v>
      </c>
      <c r="C16" t="s">
        <v>125</v>
      </c>
      <c r="D16">
        <v>76.27</v>
      </c>
      <c r="E16">
        <v>35.61</v>
      </c>
      <c r="F16">
        <v>66.154193548387113</v>
      </c>
      <c r="G16">
        <f>AVERAGE(E16:E17)</f>
        <v>35.725000000000001</v>
      </c>
      <c r="H16" s="2">
        <f t="shared" si="0"/>
        <v>5.3433318027717965E-66</v>
      </c>
      <c r="I16">
        <v>1.7094170386317186E-43</v>
      </c>
      <c r="J16" s="3">
        <f t="shared" si="1"/>
        <v>3.125821073509832E-23</v>
      </c>
    </row>
    <row r="17" spans="1:10" ht="14" thickBot="1">
      <c r="A17" t="s">
        <v>98</v>
      </c>
      <c r="B17" t="s">
        <v>114</v>
      </c>
      <c r="C17" t="s">
        <v>125</v>
      </c>
      <c r="D17">
        <v>72.150000000000006</v>
      </c>
      <c r="E17">
        <v>35.840000000000003</v>
      </c>
      <c r="F17">
        <v>66.154193548387113</v>
      </c>
      <c r="H17" s="2"/>
      <c r="J17" s="4">
        <f>AVERAGE(J2,J4,J6,J8,J10,J12,J14,J16)</f>
        <v>1.5569715695832815E-20</v>
      </c>
    </row>
    <row r="18" spans="1:10" s="2" customFormat="1">
      <c r="A18" s="2" t="s">
        <v>10</v>
      </c>
      <c r="B18" s="2" t="s">
        <v>100</v>
      </c>
      <c r="C18" s="2" t="s">
        <v>125</v>
      </c>
      <c r="D18" s="2">
        <v>70.83</v>
      </c>
      <c r="E18" s="2">
        <v>33.74</v>
      </c>
      <c r="F18" s="2">
        <v>66.154193548387113</v>
      </c>
      <c r="G18" s="2">
        <f>AVERAGE(E18:E19)</f>
        <v>33.924999999999997</v>
      </c>
      <c r="H18" s="2">
        <f t="shared" si="0"/>
        <v>1.0388283465276348E-62</v>
      </c>
      <c r="I18" s="2">
        <v>6.7194164016334164E-44</v>
      </c>
      <c r="J18" s="3">
        <f t="shared" si="1"/>
        <v>1.5460097788776821E-19</v>
      </c>
    </row>
    <row r="19" spans="1:10" s="2" customFormat="1">
      <c r="A19" s="2" t="s">
        <v>13</v>
      </c>
      <c r="B19" s="2" t="s">
        <v>100</v>
      </c>
      <c r="C19" s="2" t="s">
        <v>125</v>
      </c>
      <c r="D19" s="2">
        <v>71.23</v>
      </c>
      <c r="E19" s="2">
        <v>34.11</v>
      </c>
      <c r="F19" s="2">
        <v>66.154193548387113</v>
      </c>
      <c r="J19" s="3"/>
    </row>
    <row r="20" spans="1:10">
      <c r="A20" t="s">
        <v>22</v>
      </c>
      <c r="B20" t="s">
        <v>101</v>
      </c>
      <c r="C20" t="s">
        <v>125</v>
      </c>
      <c r="D20">
        <v>68.739999999999995</v>
      </c>
      <c r="E20">
        <v>37.6</v>
      </c>
      <c r="F20">
        <v>66.154193548387113</v>
      </c>
      <c r="G20">
        <f>AVERAGE(E20:E21)</f>
        <v>37.555</v>
      </c>
      <c r="H20" s="2">
        <f t="shared" si="0"/>
        <v>2.4225251842044571E-69</v>
      </c>
      <c r="I20">
        <v>1.4575165962917795E-43</v>
      </c>
      <c r="J20" s="3">
        <f t="shared" si="1"/>
        <v>1.6620909774666421E-26</v>
      </c>
    </row>
    <row r="21" spans="1:10">
      <c r="A21" t="s">
        <v>25</v>
      </c>
      <c r="B21" t="s">
        <v>101</v>
      </c>
      <c r="C21" t="s">
        <v>125</v>
      </c>
      <c r="D21">
        <v>75.739999999999995</v>
      </c>
      <c r="E21">
        <v>37.51</v>
      </c>
      <c r="F21">
        <v>66.154193548387113</v>
      </c>
      <c r="H21" s="2"/>
      <c r="J21" s="3"/>
    </row>
    <row r="22" spans="1:10" s="2" customFormat="1">
      <c r="A22" s="2" t="s">
        <v>34</v>
      </c>
      <c r="B22" s="2" t="s">
        <v>102</v>
      </c>
      <c r="C22" s="2" t="s">
        <v>125</v>
      </c>
      <c r="D22" s="2">
        <v>66.44</v>
      </c>
      <c r="E22" s="2">
        <v>34.200000000000003</v>
      </c>
      <c r="F22" s="2">
        <v>66.154193548387113</v>
      </c>
      <c r="G22" s="2">
        <f>AVERAGE(E22:E23)</f>
        <v>34.005000000000003</v>
      </c>
      <c r="H22" s="2">
        <f t="shared" si="0"/>
        <v>7.4195564033146155E-63</v>
      </c>
      <c r="I22" s="2">
        <v>3.9701043243356238E-43</v>
      </c>
      <c r="J22" s="3">
        <f t="shared" si="1"/>
        <v>1.8688567849048249E-20</v>
      </c>
    </row>
    <row r="23" spans="1:10" s="2" customFormat="1">
      <c r="A23" s="2" t="s">
        <v>37</v>
      </c>
      <c r="B23" s="2" t="s">
        <v>102</v>
      </c>
      <c r="C23" s="2" t="s">
        <v>125</v>
      </c>
      <c r="D23" s="2">
        <v>62.13</v>
      </c>
      <c r="E23" s="2">
        <v>33.81</v>
      </c>
      <c r="F23" s="2">
        <v>66.154193548387113</v>
      </c>
      <c r="J23" s="3"/>
    </row>
    <row r="24" spans="1:10">
      <c r="A24" t="s">
        <v>46</v>
      </c>
      <c r="B24" t="s">
        <v>103</v>
      </c>
      <c r="C24" t="s">
        <v>125</v>
      </c>
      <c r="D24">
        <v>70.64</v>
      </c>
      <c r="E24">
        <v>36</v>
      </c>
      <c r="F24">
        <v>66.154193548387113</v>
      </c>
      <c r="G24">
        <f>AVERAGE(E24:E25)</f>
        <v>36.055</v>
      </c>
      <c r="H24" s="2">
        <f t="shared" si="0"/>
        <v>1.3331469016618748E-66</v>
      </c>
      <c r="I24">
        <v>1.1634610182713295E-44</v>
      </c>
      <c r="J24" s="3">
        <f t="shared" si="1"/>
        <v>1.1458457831639814E-22</v>
      </c>
    </row>
    <row r="25" spans="1:10">
      <c r="A25" t="s">
        <v>49</v>
      </c>
      <c r="B25" t="s">
        <v>103</v>
      </c>
      <c r="C25" t="s">
        <v>125</v>
      </c>
      <c r="D25">
        <v>69.430000000000007</v>
      </c>
      <c r="E25">
        <v>36.11</v>
      </c>
      <c r="F25">
        <v>66.154193548387113</v>
      </c>
      <c r="H25" s="2"/>
      <c r="J25" s="3"/>
    </row>
    <row r="26" spans="1:10" s="2" customFormat="1">
      <c r="A26" s="2" t="s">
        <v>58</v>
      </c>
      <c r="B26" s="2" t="s">
        <v>104</v>
      </c>
      <c r="C26" s="2" t="s">
        <v>125</v>
      </c>
      <c r="D26" s="2" t="s">
        <v>6</v>
      </c>
      <c r="E26" s="2" t="s">
        <v>6</v>
      </c>
      <c r="F26" s="2">
        <v>66.154193548387113</v>
      </c>
      <c r="G26" s="2">
        <f>E27</f>
        <v>35.28</v>
      </c>
      <c r="H26" s="2">
        <f t="shared" si="0"/>
        <v>3.4742389881728167E-65</v>
      </c>
      <c r="I26" s="2">
        <v>1.6749512370286166E-44</v>
      </c>
      <c r="J26" s="3">
        <f t="shared" si="1"/>
        <v>2.0742329157809742E-21</v>
      </c>
    </row>
    <row r="27" spans="1:10" s="2" customFormat="1">
      <c r="A27" s="2" t="s">
        <v>61</v>
      </c>
      <c r="B27" s="2" t="s">
        <v>104</v>
      </c>
      <c r="C27" s="2" t="s">
        <v>125</v>
      </c>
      <c r="D27" s="2">
        <v>61.27</v>
      </c>
      <c r="E27" s="2">
        <v>35.28</v>
      </c>
      <c r="F27" s="2">
        <v>66.154193548387113</v>
      </c>
      <c r="J27" s="3"/>
    </row>
    <row r="28" spans="1:10">
      <c r="A28" t="s">
        <v>70</v>
      </c>
      <c r="B28" t="s">
        <v>105</v>
      </c>
      <c r="C28" t="s">
        <v>125</v>
      </c>
      <c r="D28">
        <v>25.11</v>
      </c>
      <c r="E28">
        <v>39.299999999999997</v>
      </c>
      <c r="F28">
        <v>66.154193548387113</v>
      </c>
      <c r="G28">
        <f>AVERAGE(E28:E29)</f>
        <v>39.424999999999997</v>
      </c>
      <c r="H28" s="2">
        <f t="shared" si="0"/>
        <v>9.2819993240490791E-73</v>
      </c>
      <c r="I28">
        <v>1.3678269043854084E-45</v>
      </c>
      <c r="J28" s="3">
        <f t="shared" si="1"/>
        <v>6.7859458636834347E-28</v>
      </c>
    </row>
    <row r="29" spans="1:10">
      <c r="A29" t="s">
        <v>73</v>
      </c>
      <c r="B29" t="s">
        <v>105</v>
      </c>
      <c r="C29" t="s">
        <v>125</v>
      </c>
      <c r="D29">
        <v>22.71</v>
      </c>
      <c r="E29">
        <v>39.549999999999997</v>
      </c>
      <c r="F29">
        <v>66.154193548387113</v>
      </c>
      <c r="H29" s="2"/>
      <c r="J29" s="3"/>
    </row>
    <row r="30" spans="1:10" s="2" customFormat="1">
      <c r="A30" s="2" t="s">
        <v>82</v>
      </c>
      <c r="B30" s="2" t="s">
        <v>106</v>
      </c>
      <c r="C30" s="2" t="s">
        <v>125</v>
      </c>
      <c r="D30" s="2">
        <v>56.6</v>
      </c>
      <c r="E30" s="2">
        <v>34.6</v>
      </c>
      <c r="F30" s="2">
        <v>66.154193548387113</v>
      </c>
      <c r="G30" s="2">
        <f>AVERAGE(E30:E31)</f>
        <v>34.89</v>
      </c>
      <c r="H30" s="2">
        <f t="shared" si="0"/>
        <v>1.7923309881523253E-64</v>
      </c>
      <c r="I30" s="2">
        <v>8.6116004662582006E-43</v>
      </c>
      <c r="J30" s="3">
        <f t="shared" si="1"/>
        <v>2.0812983546728631E-22</v>
      </c>
    </row>
    <row r="31" spans="1:10" s="2" customFormat="1">
      <c r="A31" s="2" t="s">
        <v>85</v>
      </c>
      <c r="B31" s="2" t="s">
        <v>106</v>
      </c>
      <c r="C31" s="2" t="s">
        <v>125</v>
      </c>
      <c r="D31" s="2">
        <v>54.16</v>
      </c>
      <c r="E31" s="2">
        <v>35.18</v>
      </c>
      <c r="F31" s="2">
        <v>66.154193548387113</v>
      </c>
      <c r="J31" s="3"/>
    </row>
    <row r="32" spans="1:10" ht="14" thickBot="1">
      <c r="A32" t="s">
        <v>94</v>
      </c>
      <c r="B32" t="s">
        <v>107</v>
      </c>
      <c r="C32" t="s">
        <v>125</v>
      </c>
      <c r="D32">
        <v>73.19</v>
      </c>
      <c r="E32">
        <v>37.01</v>
      </c>
      <c r="F32">
        <v>66.154193548387113</v>
      </c>
      <c r="G32">
        <f>AVERAGE(E32:E33)</f>
        <v>37.394999999999996</v>
      </c>
      <c r="H32" s="2">
        <f t="shared" si="0"/>
        <v>4.7489763051842022E-69</v>
      </c>
      <c r="I32">
        <v>2.9598405122405486E-44</v>
      </c>
      <c r="J32" s="3">
        <f t="shared" si="1"/>
        <v>1.6044703373525043E-25</v>
      </c>
    </row>
    <row r="33" spans="1:10" ht="14" thickBot="1">
      <c r="A33" t="s">
        <v>97</v>
      </c>
      <c r="B33" t="s">
        <v>107</v>
      </c>
      <c r="C33" t="s">
        <v>125</v>
      </c>
      <c r="D33">
        <v>78.5</v>
      </c>
      <c r="E33">
        <v>37.78</v>
      </c>
      <c r="F33">
        <v>66.154193548387113</v>
      </c>
      <c r="J33" s="6">
        <f>AVERAGE(J18,J20,J22,J24,J26,J28+J30,J32)</f>
        <v>2.5098095830417034E-20</v>
      </c>
    </row>
    <row r="34" spans="1:10">
      <c r="A34" t="s">
        <v>60</v>
      </c>
      <c r="B34" t="s">
        <v>120</v>
      </c>
      <c r="C34" t="s">
        <v>125</v>
      </c>
      <c r="D34">
        <v>95.7</v>
      </c>
      <c r="E34">
        <v>22.96</v>
      </c>
    </row>
    <row r="35" spans="1:10">
      <c r="A35" t="s">
        <v>63</v>
      </c>
      <c r="B35" t="s">
        <v>120</v>
      </c>
      <c r="C35" t="s">
        <v>125</v>
      </c>
      <c r="D35">
        <v>106.69</v>
      </c>
      <c r="E35">
        <v>22.04</v>
      </c>
      <c r="H35" t="s">
        <v>136</v>
      </c>
      <c r="J35">
        <f>STDEV(J2,J4,J6,J8,J10,J12,J14,J16)</f>
        <v>2.1358058207166409E-20</v>
      </c>
    </row>
    <row r="36" spans="1:10">
      <c r="A36" t="s">
        <v>72</v>
      </c>
      <c r="B36" t="s">
        <v>121</v>
      </c>
      <c r="C36" t="s">
        <v>125</v>
      </c>
      <c r="D36">
        <v>96.54</v>
      </c>
      <c r="E36">
        <v>26.75</v>
      </c>
      <c r="H36" s="5" t="s">
        <v>137</v>
      </c>
      <c r="J36">
        <f>STDEV(J18,J20,J22,J24,J26,J28,J30,J32)</f>
        <v>5.3979967228997775E-20</v>
      </c>
    </row>
    <row r="37" spans="1:10">
      <c r="A37" t="s">
        <v>75</v>
      </c>
      <c r="B37" t="s">
        <v>121</v>
      </c>
      <c r="C37" t="s">
        <v>125</v>
      </c>
      <c r="D37">
        <v>97.02</v>
      </c>
      <c r="E37">
        <v>25.76</v>
      </c>
    </row>
    <row r="38" spans="1:10">
      <c r="A38" t="s">
        <v>84</v>
      </c>
      <c r="B38" t="s">
        <v>122</v>
      </c>
      <c r="C38" t="s">
        <v>125</v>
      </c>
      <c r="D38">
        <v>76.349999999999994</v>
      </c>
      <c r="E38">
        <v>30.54</v>
      </c>
    </row>
    <row r="39" spans="1:10">
      <c r="A39" t="s">
        <v>87</v>
      </c>
      <c r="B39" t="s">
        <v>122</v>
      </c>
      <c r="C39" t="s">
        <v>125</v>
      </c>
      <c r="D39">
        <v>79.400000000000006</v>
      </c>
      <c r="E39">
        <v>30.57</v>
      </c>
    </row>
    <row r="40" spans="1:10">
      <c r="A40" t="s">
        <v>96</v>
      </c>
      <c r="B40" t="s">
        <v>123</v>
      </c>
      <c r="C40" t="s">
        <v>125</v>
      </c>
      <c r="D40">
        <v>73.34</v>
      </c>
      <c r="E40">
        <v>36.119999999999997</v>
      </c>
    </row>
    <row r="41" spans="1:10">
      <c r="A41" t="s">
        <v>99</v>
      </c>
      <c r="B41" t="s">
        <v>123</v>
      </c>
      <c r="C41" t="s">
        <v>125</v>
      </c>
      <c r="D41">
        <v>76.430000000000007</v>
      </c>
      <c r="E41">
        <v>35.590000000000003</v>
      </c>
    </row>
    <row r="42" spans="1:10">
      <c r="A42" t="s">
        <v>12</v>
      </c>
      <c r="B42" t="s">
        <v>116</v>
      </c>
      <c r="C42" t="s">
        <v>125</v>
      </c>
      <c r="D42" t="s">
        <v>6</v>
      </c>
      <c r="E42" t="s">
        <v>6</v>
      </c>
    </row>
    <row r="43" spans="1:10">
      <c r="A43" t="s">
        <v>15</v>
      </c>
      <c r="B43" t="s">
        <v>116</v>
      </c>
      <c r="C43" t="s">
        <v>125</v>
      </c>
      <c r="D43" t="s">
        <v>6</v>
      </c>
      <c r="E43" t="s">
        <v>6</v>
      </c>
    </row>
    <row r="44" spans="1:10">
      <c r="A44" t="s">
        <v>24</v>
      </c>
      <c r="B44" t="s">
        <v>117</v>
      </c>
      <c r="C44" t="s">
        <v>125</v>
      </c>
      <c r="D44" t="s">
        <v>6</v>
      </c>
      <c r="E44" t="s">
        <v>6</v>
      </c>
    </row>
    <row r="45" spans="1:10">
      <c r="A45" t="s">
        <v>27</v>
      </c>
      <c r="B45" t="s">
        <v>117</v>
      </c>
      <c r="C45" t="s">
        <v>125</v>
      </c>
      <c r="D45" t="s">
        <v>6</v>
      </c>
      <c r="E45" t="s">
        <v>6</v>
      </c>
    </row>
    <row r="46" spans="1:10">
      <c r="A46" t="s">
        <v>36</v>
      </c>
      <c r="B46" t="s">
        <v>118</v>
      </c>
      <c r="C46" t="s">
        <v>125</v>
      </c>
      <c r="D46" t="s">
        <v>6</v>
      </c>
      <c r="E46" t="s">
        <v>6</v>
      </c>
    </row>
    <row r="47" spans="1:10">
      <c r="A47" t="s">
        <v>39</v>
      </c>
      <c r="B47" t="s">
        <v>118</v>
      </c>
      <c r="C47" t="s">
        <v>125</v>
      </c>
      <c r="D47" t="s">
        <v>6</v>
      </c>
      <c r="E47" t="s">
        <v>6</v>
      </c>
    </row>
    <row r="48" spans="1:10">
      <c r="A48" t="s">
        <v>48</v>
      </c>
      <c r="B48" t="s">
        <v>119</v>
      </c>
      <c r="C48" t="s">
        <v>125</v>
      </c>
      <c r="D48" t="s">
        <v>6</v>
      </c>
      <c r="E48" t="s">
        <v>6</v>
      </c>
    </row>
    <row r="49" spans="1:5">
      <c r="A49" t="s">
        <v>51</v>
      </c>
      <c r="B49" t="s">
        <v>119</v>
      </c>
      <c r="C49" t="s">
        <v>125</v>
      </c>
      <c r="D49" t="s">
        <v>6</v>
      </c>
      <c r="E49" t="s">
        <v>6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EF1</vt:lpstr>
      <vt:lpstr>PE2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2010-03-25T22:34:06Z</dcterms:created>
  <dcterms:modified xsi:type="dcterms:W3CDTF">2010-04-06T15:29:22Z</dcterms:modified>
</cp:coreProperties>
</file>